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伴走支援\最終版\"/>
    </mc:Choice>
  </mc:AlternateContent>
  <xr:revisionPtr revIDLastSave="0" documentId="13_ncr:1_{148898C3-B4BD-4588-903C-AE086C8EFB3C}"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個人!$A$3:$I$58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H23" i="1"/>
  <c r="E45" i="1"/>
  <c r="E38" i="1"/>
  <c r="F31" i="1" l="1"/>
  <c r="F32" i="1" s="1"/>
  <c r="H44" i="1" l="1"/>
  <c r="H45" i="1" s="1"/>
  <c r="F33" i="1"/>
  <c r="F34" i="1" s="1"/>
  <c r="F35" i="1" s="1"/>
  <c r="H38"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456F58EB-7153-4CED-B10F-8EE899ACA98D}">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6" authorId="0" shapeId="0" xr:uid="{3540CB93-5296-4D95-A8AF-77B07664227D}">
      <text>
        <r>
          <rPr>
            <sz val="9"/>
            <color indexed="81"/>
            <rFont val="MS P ゴシック"/>
            <family val="3"/>
            <charset val="128"/>
          </rPr>
          <t>取引年月日は、費用申請する伴走支援の中で、最も新しい伴走支援実施日をご記入ください。
インボイス制度の登録を受けていない場合は、日付の記載は不要です。</t>
        </r>
      </text>
    </comment>
  </commentList>
</comments>
</file>

<file path=xl/sharedStrings.xml><?xml version="1.0" encoding="utf-8"?>
<sst xmlns="http://schemas.openxmlformats.org/spreadsheetml/2006/main" count="72" uniqueCount="59">
  <si>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</si>
  <si>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</si>
  <si>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</si>
  <si>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</si>
  <si>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</si>
  <si>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</si>
  <si>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</si>
  <si>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</si>
  <si>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</si>
  <si>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</si>
  <si>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名義</t>
    <rPh sb="0" eb="2">
      <t>メイギ</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</si>
  <si>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</si>
  <si>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</si>
  <si>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</si>
  <si>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</si>
  <si>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</si>
  <si>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</si>
  <si>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</si>
  <si>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</si>
  <si>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</si>
  <si>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費用総額</t>
    <rPh sb="0" eb="2">
      <t>ヒヨウ</t>
    </rPh>
    <rPh sb="2" eb="3">
      <t>ソウ</t>
    </rPh>
    <rPh sb="3" eb="4">
      <t>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</si>
  <si>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</si>
  <si>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</si>
  <si>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</si>
  <si>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</si>
  <si>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</si>
  <si>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</si>
  <si>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</si>
  <si>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</si>
  <si>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Ａ　　　（別紙３－３）</t>
    <phoneticPr fontId="2"/>
  </si>
  <si>
    <t>令和　　年　　月　　日</t>
    <rPh sb="0" eb="1">
      <t>レイ</t>
    </rPh>
    <rPh sb="1" eb="2">
      <t>ワ</t>
    </rPh>
    <rPh sb="4" eb="5">
      <t>ネン</t>
    </rPh>
    <rPh sb="7" eb="8">
      <t>ガツ</t>
    </rPh>
    <rPh sb="10" eb="11">
      <t>ニチ</t>
    </rPh>
    <phoneticPr fontId="2"/>
  </si>
  <si>
    <t>D＝C×１０／１１０</t>
    <phoneticPr fontId="2"/>
  </si>
  <si>
    <t>（消費税10%）</t>
    <rPh sb="1" eb="4">
      <t>ショウヒゼイ</t>
    </rPh>
    <phoneticPr fontId="2"/>
  </si>
  <si>
    <t>申請者負担金額</t>
    <rPh sb="0" eb="3">
      <t>シンセイシャ</t>
    </rPh>
    <rPh sb="3" eb="5">
      <t>フタン</t>
    </rPh>
    <rPh sb="5" eb="7">
      <t>キンガク</t>
    </rPh>
    <phoneticPr fontId="2"/>
  </si>
  <si>
    <t xml:space="preserve"> </t>
    <phoneticPr fontId="2"/>
  </si>
  <si>
    <t>認定支援機関名</t>
    <rPh sb="0" eb="2">
      <t>ニンテイ</t>
    </rPh>
    <rPh sb="2" eb="4">
      <t>シエン</t>
    </rPh>
    <rPh sb="4" eb="6">
      <t>キカン</t>
    </rPh>
    <rPh sb="6" eb="7">
      <t>メイ</t>
    </rPh>
    <phoneticPr fontId="2"/>
  </si>
  <si>
    <t>伴走支援(モニタリング)費用請求書</t>
    <rPh sb="0" eb="4">
      <t>バンソウシエン</t>
    </rPh>
    <rPh sb="12" eb="14">
      <t>ヒヨウ</t>
    </rPh>
    <rPh sb="14" eb="17">
      <t>セイキュウショ</t>
    </rPh>
    <phoneticPr fontId="2"/>
  </si>
  <si>
    <t>北海道中小企業活性化協議会御中</t>
    <rPh sb="0" eb="3">
      <t>ホッカイドウ</t>
    </rPh>
    <rPh sb="3" eb="7">
      <t>チュウショウキギョウ</t>
    </rPh>
    <rPh sb="7" eb="10">
      <t>カッセイカ</t>
    </rPh>
    <rPh sb="10" eb="13">
      <t>キョウギカイ</t>
    </rPh>
    <rPh sb="13" eb="15">
      <t>オンチュウ</t>
    </rPh>
    <phoneticPr fontId="2"/>
  </si>
  <si>
    <t>（費用総額の2/3かつ100万円以内）</t>
    <rPh sb="1" eb="3">
      <t>ヒヨウ</t>
    </rPh>
    <rPh sb="3" eb="4">
      <t>ソウ</t>
    </rPh>
    <rPh sb="4" eb="5">
      <t>ガク</t>
    </rPh>
    <rPh sb="14" eb="16">
      <t>マンエン</t>
    </rPh>
    <rPh sb="16" eb="18">
      <t>イナイ</t>
    </rPh>
    <phoneticPr fontId="2"/>
  </si>
  <si>
    <t>△△銀行　△△支店　　　普通預金　１２３４５６７</t>
    <rPh sb="2" eb="4">
      <t>ギンコウ</t>
    </rPh>
    <rPh sb="7" eb="9">
      <t>シテン</t>
    </rPh>
    <rPh sb="12" eb="14">
      <t>フツウ</t>
    </rPh>
    <rPh sb="14" eb="16">
      <t>ヨキン</t>
    </rPh>
    <phoneticPr fontId="2"/>
  </si>
  <si>
    <t>（消費税10%）</t>
  </si>
  <si>
    <t>円　</t>
    <rPh sb="0" eb="1">
      <t>エン</t>
    </rPh>
    <phoneticPr fontId="2"/>
  </si>
  <si>
    <r>
      <t>源泉所得税</t>
    </r>
    <r>
      <rPr>
        <sz val="9"/>
        <color theme="1"/>
        <rFont val="ＭＳ Ｐゴシック"/>
        <family val="3"/>
        <charset val="128"/>
        <scheme val="minor"/>
      </rPr>
      <t>（１０．２１％）</t>
    </r>
    <rPh sb="0" eb="2">
      <t>ゲンセン</t>
    </rPh>
    <rPh sb="2" eb="5">
      <t>ショトクゼイ</t>
    </rPh>
    <phoneticPr fontId="2"/>
  </si>
  <si>
    <t>伴走支援費用見積額
見積総額の2/3</t>
    <rPh sb="0" eb="4">
      <t>バンソウシエン</t>
    </rPh>
    <rPh sb="4" eb="6">
      <t>ヒヨウ</t>
    </rPh>
    <rPh sb="6" eb="8">
      <t>ミツ</t>
    </rPh>
    <rPh sb="8" eb="9">
      <t>ガク</t>
    </rPh>
    <rPh sb="10" eb="12">
      <t>ミツモリ</t>
    </rPh>
    <rPh sb="12" eb="13">
      <t>ソウ</t>
    </rPh>
    <rPh sb="13" eb="14">
      <t>ガク</t>
    </rPh>
    <phoneticPr fontId="2"/>
  </si>
  <si>
    <t>認定支援機関</t>
    <rPh sb="0" eb="2">
      <t>ニンテイ</t>
    </rPh>
    <rPh sb="2" eb="4">
      <t>シエン</t>
    </rPh>
    <rPh sb="4" eb="6">
      <t>キカン</t>
    </rPh>
    <phoneticPr fontId="2"/>
  </si>
  <si>
    <t>登録番号</t>
    <rPh sb="0" eb="4">
      <t>トウロクバンゴウ</t>
    </rPh>
    <phoneticPr fontId="2"/>
  </si>
  <si>
    <t>札幌商工会議所</t>
    <rPh sb="0" eb="4">
      <t>サッポロショウコウ</t>
    </rPh>
    <rPh sb="4" eb="7">
      <t>カイギショ</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</si>
  <si>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</si>
  <si>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</si>
  <si>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　　　　【取引年月日　令和　　年　　月　　日】　～　適格請求書発行事業者のみ記載</t>
    <rPh sb="5" eb="7">
      <t>トリヒキ</t>
    </rPh>
    <rPh sb="7" eb="10">
      <t>ネンガッピ</t>
    </rPh>
    <rPh sb="11" eb="13">
      <t>レイワ</t>
    </rPh>
    <rPh sb="38" eb="40">
      <t>キサイ</t>
    </rPh>
    <phoneticPr fontId="2"/>
  </si>
  <si>
    <t>但し、○○○株式会社　経営改善計画策定支援に係る伴走支援費用支払として</t>
    <rPh sb="0" eb="1">
      <t>タダ</t>
    </rPh>
    <rPh sb="3" eb="5">
      <t>ケイカク</t>
    </rPh>
    <rPh sb="5" eb="7">
      <t>サクテイ</t>
    </rPh>
    <rPh sb="7" eb="9">
      <t>シエン</t>
    </rPh>
    <rPh sb="10" eb="11">
      <t>カカ</t>
    </rPh>
    <rPh sb="12" eb="14">
      <t>ヒヨウ</t>
    </rPh>
    <rPh sb="14" eb="16">
      <t>シハライ</t>
    </rPh>
    <rPh sb="24" eb="28">
      <t>バンソウシエン</t>
    </rPh>
    <phoneticPr fontId="2"/>
  </si>
  <si>
    <t>【内訳】</t>
    <phoneticPr fontId="2"/>
  </si>
  <si>
    <t>【確認事項】</t>
    <phoneticPr fontId="2"/>
  </si>
  <si>
    <t>（個人）</t>
    <rPh sb="1" eb="3">
      <t>コジン</t>
    </rPh>
    <phoneticPr fontId="2"/>
  </si>
  <si>
    <t>　　　　　　※伴走支援サイクル6ヶ月（全6回）</t>
    <rPh sb="7" eb="9">
      <t>バンソウ</t>
    </rPh>
    <rPh sb="9" eb="11">
      <t>シエン</t>
    </rPh>
    <rPh sb="17" eb="18">
      <t>ツキ</t>
    </rPh>
    <rPh sb="19" eb="20">
      <t>ゼン</t>
    </rPh>
    <rPh sb="21" eb="22">
      <t>カイ</t>
    </rPh>
    <phoneticPr fontId="2"/>
  </si>
  <si>
    <t>（費用総額の2/3）</t>
    <rPh sb="1" eb="3">
      <t>ヒヨウ</t>
    </rPh>
    <rPh sb="3" eb="4">
      <t>ソウ</t>
    </rPh>
    <rPh sb="4" eb="5">
      <t>ガク</t>
    </rPh>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</si>
  <si>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</si>
  <si>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消費税等10%対象</t>
    <rPh sb="0" eb="3">
      <t>ショウヒゼイ</t>
    </rPh>
    <rPh sb="3" eb="4">
      <t>トウ</t>
    </rPh>
    <rPh sb="7" eb="9">
      <t>タイショウ</t>
    </rPh>
    <phoneticPr fontId="2"/>
  </si>
  <si>
    <t>うち消費税等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</si>
</sst>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9"/>
      <color indexed="81"/>
      <name val="MS P ゴシック"/>
      <family val="3"/>
      <charset val="128"/>
    </font>
    <font>
      <sz val="18"/>
      <color theme="1"/>
      <name val="ＭＳ Ｐゴシック"/>
      <family val="3"/>
      <charset val="128"/>
      <scheme val="minor"/>
    </font>
    <font>
      <sz val="12"/>
      <name val="ＭＳ Ｐゴシック"/>
      <family val="2"/>
      <charset val="128"/>
      <scheme val="minor"/>
    </font>
    <font>
      <sz val="10"/>
      <name val="ＭＳ Ｐゴシック"/>
      <family val="3"/>
      <charset val="128"/>
      <scheme val="minor"/>
    </font>
    <font>
      <sz val="11"/>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38" fontId="1" fillId="0" borderId="0" xfId="1" applyFont="1" applyAlignment="1">
      <alignment horizontal="right" vertical="center"/>
    </xf>
    <xf numFmtId="176" fontId="0" fillId="0" borderId="0" xfId="0" applyNumberFormat="1">
      <alignment vertical="center"/>
    </xf>
    <xf numFmtId="38" fontId="0" fillId="0" borderId="0" xfId="0" applyNumberFormat="1">
      <alignment vertical="center"/>
    </xf>
    <xf numFmtId="38" fontId="0" fillId="0" borderId="0" xfId="1" applyFont="1" applyFill="1">
      <alignment vertical="center"/>
    </xf>
    <xf numFmtId="0" fontId="0" fillId="0" borderId="0" xfId="0" applyAlignment="1">
      <alignment horizontal="right" vertical="center"/>
    </xf>
    <xf numFmtId="0" fontId="8" fillId="0" borderId="0" xfId="0" applyFont="1">
      <alignment vertical="center"/>
    </xf>
    <xf numFmtId="0" fontId="10" fillId="0" borderId="0" xfId="0" applyFont="1">
      <alignment vertical="center"/>
    </xf>
    <xf numFmtId="176" fontId="0" fillId="0" borderId="0" xfId="0" applyNumberFormat="1" applyAlignment="1">
      <alignment horizontal="right" vertical="center"/>
    </xf>
    <xf numFmtId="38" fontId="0" fillId="0" borderId="0" xfId="1" applyFont="1" applyAlignment="1">
      <alignment horizontal="right" vertical="center"/>
    </xf>
    <xf numFmtId="3" fontId="4" fillId="0" borderId="0" xfId="0" applyNumberFormat="1" applyFont="1">
      <alignment vertical="center"/>
    </xf>
    <xf numFmtId="3" fontId="0" fillId="0" borderId="0" xfId="0" applyNumberFormat="1">
      <alignment vertical="center"/>
    </xf>
    <xf numFmtId="0" fontId="6" fillId="0" borderId="0" xfId="0" applyFont="1" applyAlignment="1">
      <alignment horizontal="center" vertical="center"/>
    </xf>
    <xf numFmtId="38" fontId="7" fillId="0" borderId="0" xfId="1" applyFont="1" applyFill="1">
      <alignment vertical="center"/>
    </xf>
    <xf numFmtId="0" fontId="5" fillId="0" borderId="0" xfId="0" applyFont="1">
      <alignment vertical="center"/>
    </xf>
    <xf numFmtId="38" fontId="0" fillId="0" borderId="4" xfId="1" applyFont="1" applyFill="1" applyBorder="1" applyAlignment="1">
      <alignment horizontal="right" vertical="center"/>
    </xf>
    <xf numFmtId="38" fontId="0" fillId="0" borderId="0" xfId="1" applyFont="1" applyFill="1"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6" fillId="0" borderId="0" xfId="0" applyFont="1">
      <alignment vertical="center"/>
    </xf>
    <xf numFmtId="0" fontId="16" fillId="0" borderId="0" xfId="0" applyFont="1">
      <alignment vertical="center"/>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righ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609600</xdr:colOff>
      <xdr:row>21</xdr:row>
      <xdr:rowOff>57150</xdr:rowOff>
    </xdr:from>
    <xdr:to>
      <xdr:col>8</xdr:col>
      <xdr:colOff>314325</xdr:colOff>
      <xdr:row>22</xdr:row>
      <xdr:rowOff>209550</xdr:rowOff>
    </xdr:to>
    <xdr:sp macro="" textlink="">
      <xdr:nvSpPr>
        <xdr:cNvPr id="2" name="大かっこ 1">
          <a:extLst>
            <a:ext uri="{FF2B5EF4-FFF2-40B4-BE49-F238E27FC236}">
              <a16:creationId xmlns:a16="http://schemas.microsoft.com/office/drawing/2014/main" id="{6ED50BE2-A686-EF05-3B9C-2FDC1405FDE0}"/>
            </a:ext>
          </a:extLst>
        </xdr:cNvPr>
        <xdr:cNvSpPr/>
      </xdr:nvSpPr>
      <xdr:spPr>
        <a:xfrm>
          <a:off x="3533775" y="3771900"/>
          <a:ext cx="330517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zoomScaleNormal="100" workbookViewId="0">
      <selection activeCell="D22" sqref="D22"/>
    </sheetView>
  </sheetViews>
  <sheetFormatPr defaultRowHeight="13.5"/>
  <cols>
    <col min="1" max="1" width="8.125" customWidth="1"/>
    <col min="2" max="2" width="9.375" customWidth="1"/>
    <col min="4" max="4" width="11.875" customWidth="1"/>
    <col min="5" max="5" width="9.375" customWidth="1"/>
    <col min="7" max="7" width="11.875" customWidth="1"/>
    <col min="8" max="8" width="17" customWidth="1"/>
    <col min="9" max="9" width="5.625" customWidth="1"/>
    <col min="11" max="11" width="9.75" customWidth="1"/>
  </cols>
  <sheetData>
    <row r="1" spans="1:9">
      <c r="A1" t="s">
        <v>56</v>
      </c>
    </row>
    <row r="2" spans="1:9">
      <c r="A2" t="s">
        <v>54</v>
      </c>
    </row>
    <row r="4" spans="1:9">
      <c r="G4" s="29" t="s">
        <v>30</v>
      </c>
      <c r="H4" s="29"/>
    </row>
    <row r="5" spans="1:9">
      <c r="G5" s="6"/>
      <c r="H5" s="6"/>
    </row>
    <row r="6" spans="1:9" ht="14.25">
      <c r="A6" s="21" t="s">
        <v>46</v>
      </c>
      <c r="G6" s="6"/>
      <c r="H6" s="6"/>
    </row>
    <row r="7" spans="1:9" ht="14.25">
      <c r="A7" s="8" t="s">
        <v>37</v>
      </c>
    </row>
    <row r="10" spans="1:9" ht="21">
      <c r="A10" s="33" t="s">
        <v>36</v>
      </c>
      <c r="B10" s="34"/>
      <c r="C10" s="34"/>
      <c r="D10" s="34"/>
      <c r="E10" s="34"/>
      <c r="F10" s="34"/>
      <c r="G10" s="34"/>
      <c r="H10" s="34"/>
      <c r="I10" s="34"/>
    </row>
    <row r="13" spans="1:9">
      <c r="D13" t="s">
        <v>0</v>
      </c>
    </row>
    <row r="15" spans="1:9">
      <c r="D15" t="s">
        <v>1</v>
      </c>
      <c r="F15" t="s">
        <v>44</v>
      </c>
    </row>
    <row r="16" spans="1:9">
      <c r="H16" t="s">
        <v>8</v>
      </c>
    </row>
    <row r="17" spans="2:9">
      <c r="B17" s="4"/>
      <c r="D17" t="s">
        <v>2</v>
      </c>
    </row>
    <row r="18" spans="2:9">
      <c r="B18" s="4"/>
    </row>
    <row r="19" spans="2:9">
      <c r="E19" s="22" t="s">
        <v>45</v>
      </c>
      <c r="F19" s="30" t="s">
        <v>47</v>
      </c>
      <c r="G19" s="31"/>
      <c r="H19" s="32"/>
      <c r="I19" s="23"/>
    </row>
    <row r="20" spans="2:9">
      <c r="E20" s="22" t="s">
        <v>48</v>
      </c>
      <c r="F20" s="22"/>
      <c r="G20" s="22"/>
      <c r="H20" s="24"/>
      <c r="I20" s="23"/>
    </row>
    <row r="22" spans="2:9" ht="21">
      <c r="B22" s="1" t="s">
        <v>3</v>
      </c>
      <c r="C22" s="12"/>
      <c r="D22" s="11">
        <f>+F31</f>
        <v>80000</v>
      </c>
      <c r="E22" t="s">
        <v>4</v>
      </c>
      <c r="F22" t="s">
        <v>57</v>
      </c>
      <c r="H22" s="3">
        <f>D22</f>
        <v>80000</v>
      </c>
      <c r="I22" t="s">
        <v>4</v>
      </c>
    </row>
    <row r="23" spans="2:9" ht="18.75" customHeight="1">
      <c r="B23" s="1"/>
      <c r="C23" s="12"/>
      <c r="D23" s="11"/>
      <c r="F23" t="s">
        <v>58</v>
      </c>
      <c r="H23" s="3">
        <f>ROUNDDOWN((D22/1.1)*0.1,0)</f>
        <v>7272</v>
      </c>
      <c r="I23" t="s">
        <v>4</v>
      </c>
    </row>
    <row r="25" spans="2:9">
      <c r="B25" t="s">
        <v>50</v>
      </c>
    </row>
    <row r="26" spans="2:9">
      <c r="B26" s="26" t="s">
        <v>49</v>
      </c>
      <c r="C26" s="25"/>
      <c r="D26" s="25"/>
      <c r="E26" s="25"/>
      <c r="F26" s="25"/>
      <c r="G26" s="25"/>
      <c r="H26" s="25"/>
    </row>
    <row r="28" spans="2:9">
      <c r="B28" t="s">
        <v>51</v>
      </c>
    </row>
    <row r="29" spans="2:9">
      <c r="C29" t="s">
        <v>20</v>
      </c>
      <c r="F29" s="12">
        <v>120000</v>
      </c>
      <c r="G29" t="s">
        <v>4</v>
      </c>
      <c r="H29" t="s">
        <v>29</v>
      </c>
    </row>
    <row r="30" spans="2:9">
      <c r="C30" t="s">
        <v>33</v>
      </c>
      <c r="F30" s="5">
        <v>40000</v>
      </c>
      <c r="G30" t="s">
        <v>4</v>
      </c>
      <c r="H30" t="s">
        <v>5</v>
      </c>
    </row>
    <row r="31" spans="2:9">
      <c r="C31" t="s">
        <v>14</v>
      </c>
      <c r="F31" s="5">
        <f>F29-F30</f>
        <v>80000</v>
      </c>
      <c r="G31" t="s">
        <v>4</v>
      </c>
      <c r="H31" t="s">
        <v>6</v>
      </c>
    </row>
    <row r="32" spans="2:9">
      <c r="C32" t="s">
        <v>15</v>
      </c>
      <c r="F32" s="5">
        <f>ROUNDDOWN((F31/1.1)*0.1,0)</f>
        <v>7272</v>
      </c>
      <c r="G32" t="s">
        <v>11</v>
      </c>
      <c r="H32" t="s">
        <v>31</v>
      </c>
    </row>
    <row r="33" spans="1:9">
      <c r="C33" t="s">
        <v>16</v>
      </c>
      <c r="F33" s="5">
        <f>+F31-F32</f>
        <v>72728</v>
      </c>
      <c r="G33" t="s">
        <v>11</v>
      </c>
      <c r="H33" t="s">
        <v>7</v>
      </c>
    </row>
    <row r="34" spans="1:9">
      <c r="C34" t="s">
        <v>42</v>
      </c>
      <c r="F34" s="5">
        <f>ROUNDDOWN(F33*0.1021,0)</f>
        <v>7425</v>
      </c>
      <c r="G34" t="s">
        <v>11</v>
      </c>
      <c r="H34" t="s">
        <v>17</v>
      </c>
    </row>
    <row r="35" spans="1:9">
      <c r="C35" t="s">
        <v>18</v>
      </c>
      <c r="F35" s="2">
        <f>+F31-F34</f>
        <v>72575</v>
      </c>
      <c r="G35" t="s">
        <v>11</v>
      </c>
      <c r="H35" t="s">
        <v>19</v>
      </c>
    </row>
    <row r="36" spans="1:9">
      <c r="F36" s="2"/>
    </row>
    <row r="37" spans="1:9">
      <c r="B37" t="s">
        <v>52</v>
      </c>
      <c r="E37" s="10"/>
    </row>
    <row r="38" spans="1:9">
      <c r="B38" s="7" t="s">
        <v>40</v>
      </c>
      <c r="C38" t="s">
        <v>21</v>
      </c>
      <c r="E38" s="9">
        <f>ROUNDDOWN(F29*2/3,0)</f>
        <v>80000</v>
      </c>
      <c r="F38" t="s">
        <v>12</v>
      </c>
      <c r="G38" t="s">
        <v>25</v>
      </c>
      <c r="H38" s="4">
        <f>+F31</f>
        <v>80000</v>
      </c>
      <c r="I38" t="s">
        <v>4</v>
      </c>
    </row>
    <row r="39" spans="1:9">
      <c r="B39" t="s">
        <v>34</v>
      </c>
      <c r="C39" t="s">
        <v>13</v>
      </c>
    </row>
    <row r="40" spans="1:9">
      <c r="C40" t="s">
        <v>55</v>
      </c>
    </row>
    <row r="43" spans="1:9">
      <c r="A43" s="7"/>
      <c r="C43" s="13"/>
      <c r="D43" s="13"/>
      <c r="G43" s="14" t="s">
        <v>23</v>
      </c>
      <c r="H43" s="9">
        <v>0</v>
      </c>
      <c r="I43" t="s">
        <v>4</v>
      </c>
    </row>
    <row r="44" spans="1:9">
      <c r="B44" s="7" t="s">
        <v>32</v>
      </c>
      <c r="C44" s="27" t="s">
        <v>43</v>
      </c>
      <c r="D44" s="28"/>
      <c r="E44" s="5">
        <v>720000</v>
      </c>
      <c r="F44" t="s">
        <v>41</v>
      </c>
      <c r="G44" s="15" t="s">
        <v>22</v>
      </c>
      <c r="H44" s="16">
        <f>+F31</f>
        <v>80000</v>
      </c>
      <c r="I44" t="s">
        <v>4</v>
      </c>
    </row>
    <row r="45" spans="1:9">
      <c r="C45" s="28"/>
      <c r="D45" s="28"/>
      <c r="E45" s="5">
        <f>ROUNDDOWN(E44*2/3,0)</f>
        <v>480000</v>
      </c>
      <c r="F45" t="s">
        <v>12</v>
      </c>
      <c r="G45" t="s">
        <v>26</v>
      </c>
      <c r="H45" s="4">
        <f>+H43+H44</f>
        <v>80000</v>
      </c>
      <c r="I45" t="s">
        <v>24</v>
      </c>
    </row>
    <row r="46" spans="1:9">
      <c r="C46" t="s">
        <v>13</v>
      </c>
      <c r="D46" s="13"/>
      <c r="E46" s="5"/>
      <c r="G46" s="15"/>
      <c r="H46" s="17"/>
    </row>
    <row r="47" spans="1:9">
      <c r="C47" t="s">
        <v>38</v>
      </c>
    </row>
    <row r="50" spans="3:8">
      <c r="D50" t="s">
        <v>9</v>
      </c>
      <c r="E50" t="s">
        <v>39</v>
      </c>
    </row>
    <row r="52" spans="3:8">
      <c r="D52" t="s">
        <v>10</v>
      </c>
      <c r="E52" s="18" t="s">
        <v>35</v>
      </c>
      <c r="F52" s="19"/>
      <c r="G52" s="20"/>
    </row>
    <row r="54" spans="3:8">
      <c r="C54" t="s">
        <v>28</v>
      </c>
    </row>
    <row r="55" spans="3:8">
      <c r="C55" t="s">
        <v>27</v>
      </c>
    </row>
    <row r="56" spans="3:8">
      <c r="H56" s="6" t="s">
        <v>53</v>
      </c>
    </row>
    <row r="60" spans="3:8">
      <c r="E60" s="3"/>
    </row>
    <row r="61" spans="3:8">
      <c r="E61" s="3"/>
    </row>
  </sheetData>
  <mergeCells count="4">
    <mergeCell ref="C44:D45"/>
    <mergeCell ref="G4:H4"/>
    <mergeCell ref="F19:H19"/>
    <mergeCell ref="A10:I10"/>
  </mergeCells>
  <phoneticPr fontId="2"/>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2023-09-25T01:40:51Z</cp:lastPrinted>
  <dcterms:created xsi:type="dcterms:W3CDTF">2013-06-13T07:02:21Z</dcterms:created>
  <dcterms:modified xsi:type="dcterms:W3CDTF">2023-09-25T01:40:54Z</dcterms:modified>
</cp:coreProperties>
</file>